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890" activeTab="0"/>
  </bookViews>
  <sheets>
    <sheet name="1" sheetId="1" r:id="rId1"/>
  </sheets>
  <externalReferences>
    <externalReference r:id="rId4"/>
  </externalReferences>
  <definedNames>
    <definedName name="asset_group_1">#REF!</definedName>
    <definedName name="asset_group_10">#REF!</definedName>
    <definedName name="asset_group_11">#REF!</definedName>
    <definedName name="asset_group_12">#REF!</definedName>
    <definedName name="asset_group_13">#REF!</definedName>
    <definedName name="asset_group_14">#REF!</definedName>
    <definedName name="asset_group_15">#REF!</definedName>
    <definedName name="asset_group_2">#REF!</definedName>
    <definedName name="asset_group_3">#REF!</definedName>
    <definedName name="asset_group_4">#REF!</definedName>
    <definedName name="asset_group_5">#REF!</definedName>
    <definedName name="asset_group_6">#REF!</definedName>
    <definedName name="asset_group_7">#REF!</definedName>
    <definedName name="asset_group_8">#REF!</definedName>
    <definedName name="asset_group_9">#REF!</definedName>
    <definedName name="changing_cell">#REF!</definedName>
    <definedName name="Demand_6___16_bar">#REF!</definedName>
    <definedName name="Demand_at___6_bar">#REF!</definedName>
    <definedName name="dumb">'[1]Constants'!$G$4</definedName>
    <definedName name="dummy">'[1]Constants'!$M$18</definedName>
    <definedName name="First_year">#REF!</definedName>
    <definedName name="flag">#REF!</definedName>
    <definedName name="flag_capex">#REF!</definedName>
    <definedName name="flag_depreciation">#REF!</definedName>
    <definedName name="flag_p">#REF!</definedName>
    <definedName name="flag_s">#REF!</definedName>
    <definedName name="flag_smoothing">#REF!</definedName>
    <definedName name="Kon">#REF!</definedName>
    <definedName name="life_asset1">#REF!</definedName>
    <definedName name="life_asset10">#REF!</definedName>
    <definedName name="life_asset11">#REF!</definedName>
    <definedName name="life_asset12">#REF!</definedName>
    <definedName name="life_asset13">#REF!</definedName>
    <definedName name="life_asset14">#REF!</definedName>
    <definedName name="life_asset15">#REF!</definedName>
    <definedName name="life_asset2">#REF!</definedName>
    <definedName name="life_asset3">#REF!</definedName>
    <definedName name="life_asset4">#REF!</definedName>
    <definedName name="life_asset5">#REF!</definedName>
    <definedName name="life_asset6">#REF!</definedName>
    <definedName name="life_asset7">#REF!</definedName>
    <definedName name="life_asset8">#REF!</definedName>
    <definedName name="life_asset9">#REF!</definedName>
    <definedName name="_xlnm.Print_Area" localSheetId="0">'1'!$B$2:$I$63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<sst xmlns="http://schemas.openxmlformats.org/spreadsheetml/2006/main" count="90" uniqueCount="37">
  <si>
    <t>Тарифни ставови</t>
  </si>
  <si>
    <t>"Енергент"</t>
  </si>
  <si>
    <t>"Капацитет"</t>
  </si>
  <si>
    <t>"Енергент за управљање системом"</t>
  </si>
  <si>
    <t>Оператор транспортног система природног гаса: "YUGOROSGAZ-TRANSPORT", ДОО, НИШ</t>
  </si>
  <si>
    <t>ЦЕНЕ ПРИСТУПА СИСТЕМУ ЗА ТРАНСПОРТ ПРИРОДНОГ ГАСА</t>
  </si>
  <si>
    <r>
      <t>(у дин/m</t>
    </r>
    <r>
      <rPr>
        <b/>
        <vertAlign val="superscript"/>
        <sz val="11"/>
        <rFont val="Arial Narrow"/>
        <family val="2"/>
      </rPr>
      <t>3</t>
    </r>
    <r>
      <rPr>
        <b/>
        <sz val="11"/>
        <rFont val="Arial Narrow"/>
        <family val="2"/>
      </rPr>
      <t>)</t>
    </r>
  </si>
  <si>
    <r>
      <t>(у дин/m</t>
    </r>
    <r>
      <rPr>
        <b/>
        <vertAlign val="superscript"/>
        <sz val="11"/>
        <rFont val="Arial Narrow"/>
        <family val="2"/>
      </rPr>
      <t>3</t>
    </r>
    <r>
      <rPr>
        <b/>
        <sz val="11"/>
        <rFont val="Arial Narrow"/>
        <family val="2"/>
      </rPr>
      <t>/дан/година)</t>
    </r>
  </si>
  <si>
    <t xml:space="preserve">Напомена: Цене приступа систему за транспорт природног гаса су приказане хронолошким редом и исказане су без ПДВ-а. </t>
  </si>
  <si>
    <t>Примена од:</t>
  </si>
  <si>
    <t>Одлука Агенције о давању сагласности на одлуку о цени приступа систему за транспорт природног гаса објављена је у "Службеном гласнику Републике Србије" број:</t>
  </si>
  <si>
    <t>Годишњa
тарифa</t>
  </si>
  <si>
    <t>"улазни капацитет из транспортног система"</t>
  </si>
  <si>
    <t>"излазни капацитет домаћа потрошња"</t>
  </si>
  <si>
    <t>Месечна
тарифа</t>
  </si>
  <si>
    <t>јануар, фебруар, децембар</t>
  </si>
  <si>
    <t>март, новембар</t>
  </si>
  <si>
    <t>април, октобар</t>
  </si>
  <si>
    <t>мај, јун, јул, август, септембар</t>
  </si>
  <si>
    <t xml:space="preserve">Дневна
тарифа </t>
  </si>
  <si>
    <t>82/11</t>
  </si>
  <si>
    <t>Решење Владе о давању сагласности на одлуку о цени за приступ и коришћење система за транспорт природног гаса "Yugorosgaz", ад, Београд објављено је у "Службеном гласнику Републике Србије" број:</t>
  </si>
  <si>
    <t>41/17</t>
  </si>
  <si>
    <t>Тарифе за енергент</t>
  </si>
  <si>
    <t>"домаћа потрошња"</t>
  </si>
  <si>
    <t>Тарифе за капацитет</t>
  </si>
  <si>
    <t>1. мај 2017.</t>
  </si>
  <si>
    <t>1. септембар 2013.</t>
  </si>
  <si>
    <t>динара/m3/дан</t>
  </si>
  <si>
    <t>Непрекидни
капацитет</t>
  </si>
  <si>
    <t>Прекидни
капацитет</t>
  </si>
  <si>
    <t>Повратни
капацитет</t>
  </si>
  <si>
    <t>динара/m3</t>
  </si>
  <si>
    <t>1. октобар 2022.</t>
  </si>
  <si>
    <t>динара/kWh/дан</t>
  </si>
  <si>
    <t>92/22</t>
  </si>
  <si>
    <t>динара/kWh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</si>
</sst>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_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vertAlign val="superscript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74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right" vertical="center"/>
    </xf>
    <xf numFmtId="175" fontId="3" fillId="0" borderId="15" xfId="0" applyNumberFormat="1" applyFont="1" applyFill="1" applyBorder="1" applyAlignment="1">
      <alignment horizontal="right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7" xfId="0" applyNumberFormat="1" applyFont="1" applyFill="1" applyBorder="1" applyAlignment="1">
      <alignment horizontal="right" vertical="center"/>
    </xf>
    <xf numFmtId="175" fontId="3" fillId="0" borderId="18" xfId="0" applyNumberFormat="1" applyFont="1" applyFill="1" applyBorder="1" applyAlignment="1">
      <alignment horizontal="right" vertical="center"/>
    </xf>
    <xf numFmtId="175" fontId="3" fillId="0" borderId="19" xfId="0" applyNumberFormat="1" applyFont="1" applyFill="1" applyBorder="1" applyAlignment="1">
      <alignment horizontal="right" vertical="center"/>
    </xf>
    <xf numFmtId="175" fontId="3" fillId="0" borderId="22" xfId="0" applyNumberFormat="1" applyFont="1" applyFill="1" applyBorder="1" applyAlignment="1">
      <alignment vertical="center"/>
    </xf>
    <xf numFmtId="175" fontId="3" fillId="0" borderId="13" xfId="0" applyNumberFormat="1" applyFont="1" applyFill="1" applyBorder="1" applyAlignment="1">
      <alignment horizontal="right" vertical="center"/>
    </xf>
    <xf numFmtId="175" fontId="3" fillId="0" borderId="20" xfId="0" applyNumberFormat="1" applyFont="1" applyFill="1" applyBorder="1" applyAlignment="1">
      <alignment horizontal="right" vertical="center"/>
    </xf>
    <xf numFmtId="175" fontId="3" fillId="0" borderId="21" xfId="0" applyNumberFormat="1" applyFont="1" applyFill="1" applyBorder="1" applyAlignment="1">
      <alignment horizontal="right" vertical="center"/>
    </xf>
    <xf numFmtId="175" fontId="4" fillId="0" borderId="28" xfId="0" applyNumberFormat="1" applyFont="1" applyFill="1" applyBorder="1" applyAlignment="1">
      <alignment horizontal="center" vertical="center"/>
    </xf>
    <xf numFmtId="175" fontId="3" fillId="0" borderId="23" xfId="0" applyNumberFormat="1" applyFont="1" applyFill="1" applyBorder="1" applyAlignment="1">
      <alignment horizontal="right" vertical="center"/>
    </xf>
    <xf numFmtId="175" fontId="3" fillId="0" borderId="24" xfId="0" applyNumberFormat="1" applyFont="1" applyFill="1" applyBorder="1" applyAlignment="1">
      <alignment vertical="center"/>
    </xf>
    <xf numFmtId="175" fontId="3" fillId="0" borderId="27" xfId="0" applyNumberFormat="1" applyFont="1" applyFill="1" applyBorder="1" applyAlignment="1">
      <alignment horizontal="right" vertical="center"/>
    </xf>
    <xf numFmtId="175" fontId="3" fillId="0" borderId="25" xfId="0" applyNumberFormat="1" applyFont="1" applyFill="1" applyBorder="1" applyAlignment="1">
      <alignment vertical="center"/>
    </xf>
    <xf numFmtId="175" fontId="3" fillId="0" borderId="12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75" fontId="3" fillId="0" borderId="28" xfId="0" applyNumberFormat="1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A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ja.ciric.AERS\My%20Documents\pokusaj%2090-10\Documents%20and%20Settings\jude\My%20Documents\all%20hydro%20folders\18%20February\modelling\virens'smodel%20-%20explor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s"/>
      <sheetName val="Cockpit"/>
      <sheetName val="1a. Data-Rab"/>
      <sheetName val="1b. Data-Costs"/>
      <sheetName val="1c. Data-TarVol"/>
      <sheetName val="2.Capex"/>
      <sheetName val="3.Opex"/>
      <sheetName val="4.BldgBlcks"/>
      <sheetName val="5.TariffBskt"/>
      <sheetName val="6.Results"/>
    </sheetNames>
    <sheetDataSet>
      <sheetData sheetId="0">
        <row r="4">
          <cell r="G4">
            <v>2002</v>
          </cell>
        </row>
        <row r="18">
          <cell r="M18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3" width="17.57421875" style="1" customWidth="1"/>
    <col min="4" max="4" width="40.7109375" style="1" customWidth="1"/>
    <col min="5" max="5" width="15.28125" style="1" customWidth="1"/>
    <col min="6" max="8" width="18.7109375" style="1" customWidth="1"/>
    <col min="9" max="9" width="50.7109375" style="1" customWidth="1"/>
    <col min="10" max="16384" width="9.140625" style="1" customWidth="1"/>
  </cols>
  <sheetData>
    <row r="1" ht="15" customHeight="1"/>
    <row r="2" spans="2:8" ht="15" customHeight="1">
      <c r="B2" s="4" t="s">
        <v>5</v>
      </c>
      <c r="D2" s="4"/>
      <c r="E2" s="4"/>
      <c r="F2" s="4"/>
      <c r="G2" s="4"/>
      <c r="H2" s="4"/>
    </row>
    <row r="3" spans="3:8" ht="15" customHeight="1">
      <c r="C3" s="4"/>
      <c r="D3" s="2"/>
      <c r="E3" s="2"/>
      <c r="F3" s="2"/>
      <c r="G3" s="2"/>
      <c r="H3" s="2"/>
    </row>
    <row r="4" spans="2:8" ht="15" customHeight="1">
      <c r="B4" s="5" t="s">
        <v>4</v>
      </c>
      <c r="D4" s="2"/>
      <c r="E4" s="2"/>
      <c r="F4" s="2"/>
      <c r="G4" s="2"/>
      <c r="H4" s="2"/>
    </row>
    <row r="5" spans="3:8" ht="15" customHeight="1">
      <c r="C5" s="5"/>
      <c r="D5" s="2"/>
      <c r="E5" s="2"/>
      <c r="F5" s="2"/>
      <c r="G5" s="2"/>
      <c r="H5" s="2"/>
    </row>
    <row r="6" spans="2:8" ht="15" customHeight="1">
      <c r="B6" s="8" t="s">
        <v>8</v>
      </c>
      <c r="D6" s="2"/>
      <c r="E6" s="2"/>
      <c r="F6" s="2"/>
      <c r="G6" s="2"/>
      <c r="H6" s="2"/>
    </row>
    <row r="7" spans="3:8" ht="15" customHeight="1" thickBot="1">
      <c r="C7" s="9"/>
      <c r="D7" s="9"/>
      <c r="E7" s="9"/>
      <c r="F7" s="9"/>
      <c r="G7" s="9"/>
      <c r="H7" s="9"/>
    </row>
    <row r="8" spans="2:9" s="2" customFormat="1" ht="24.75" customHeight="1" thickTop="1">
      <c r="B8" s="58" t="s">
        <v>9</v>
      </c>
      <c r="C8" s="82" t="s">
        <v>25</v>
      </c>
      <c r="D8" s="61"/>
      <c r="E8" s="62"/>
      <c r="F8" s="62" t="s">
        <v>29</v>
      </c>
      <c r="G8" s="62" t="s">
        <v>30</v>
      </c>
      <c r="H8" s="63" t="s">
        <v>31</v>
      </c>
      <c r="I8" s="93" t="s">
        <v>10</v>
      </c>
    </row>
    <row r="9" spans="2:9" s="2" customFormat="1" ht="24.75" customHeight="1">
      <c r="B9" s="59"/>
      <c r="C9" s="83"/>
      <c r="D9" s="84"/>
      <c r="E9" s="89"/>
      <c r="F9" s="87"/>
      <c r="G9" s="89"/>
      <c r="H9" s="91"/>
      <c r="I9" s="94"/>
    </row>
    <row r="10" spans="2:9" s="2" customFormat="1" ht="24.75" customHeight="1">
      <c r="B10" s="59"/>
      <c r="C10" s="85"/>
      <c r="D10" s="86"/>
      <c r="E10" s="90"/>
      <c r="F10" s="88"/>
      <c r="G10" s="90"/>
      <c r="H10" s="92"/>
      <c r="I10" s="95"/>
    </row>
    <row r="11" spans="2:9" ht="15" customHeight="1">
      <c r="B11" s="75" t="s">
        <v>33</v>
      </c>
      <c r="C11" s="78" t="s">
        <v>11</v>
      </c>
      <c r="D11" s="29" t="s">
        <v>12</v>
      </c>
      <c r="E11" s="96" t="s">
        <v>34</v>
      </c>
      <c r="F11" s="37">
        <v>3.392</v>
      </c>
      <c r="G11" s="38">
        <v>3.392</v>
      </c>
      <c r="H11" s="39">
        <v>0.678</v>
      </c>
      <c r="I11" s="80" t="s">
        <v>35</v>
      </c>
    </row>
    <row r="12" spans="2:9" ht="15" customHeight="1">
      <c r="B12" s="76"/>
      <c r="C12" s="79"/>
      <c r="D12" s="10" t="s">
        <v>13</v>
      </c>
      <c r="E12" s="98"/>
      <c r="F12" s="40">
        <v>2.526</v>
      </c>
      <c r="G12" s="41">
        <v>2.526</v>
      </c>
      <c r="H12" s="42">
        <v>0.505</v>
      </c>
      <c r="I12" s="80"/>
    </row>
    <row r="13" spans="2:9" ht="15" customHeight="1">
      <c r="B13" s="76"/>
      <c r="C13" s="78" t="s">
        <v>14</v>
      </c>
      <c r="D13" s="31" t="s">
        <v>12</v>
      </c>
      <c r="E13" s="34"/>
      <c r="F13" s="43"/>
      <c r="G13" s="43"/>
      <c r="H13" s="43"/>
      <c r="I13" s="80"/>
    </row>
    <row r="14" spans="2:9" ht="15" customHeight="1">
      <c r="B14" s="76"/>
      <c r="C14" s="79"/>
      <c r="D14" s="10" t="s">
        <v>15</v>
      </c>
      <c r="E14" s="96" t="s">
        <v>34</v>
      </c>
      <c r="F14" s="44">
        <v>1.086</v>
      </c>
      <c r="G14" s="44">
        <v>1.086</v>
      </c>
      <c r="H14" s="39">
        <v>0.217</v>
      </c>
      <c r="I14" s="80"/>
    </row>
    <row r="15" spans="2:9" ht="15" customHeight="1">
      <c r="B15" s="76"/>
      <c r="C15" s="79"/>
      <c r="D15" s="10" t="s">
        <v>16</v>
      </c>
      <c r="E15" s="97"/>
      <c r="F15" s="40">
        <v>0.814</v>
      </c>
      <c r="G15" s="40">
        <v>0.814</v>
      </c>
      <c r="H15" s="42">
        <v>0.163</v>
      </c>
      <c r="I15" s="80"/>
    </row>
    <row r="16" spans="2:9" ht="15" customHeight="1">
      <c r="B16" s="76"/>
      <c r="C16" s="79"/>
      <c r="D16" s="10" t="s">
        <v>17</v>
      </c>
      <c r="E16" s="97"/>
      <c r="F16" s="40">
        <v>0.543</v>
      </c>
      <c r="G16" s="40">
        <v>0.543</v>
      </c>
      <c r="H16" s="42">
        <v>0.108</v>
      </c>
      <c r="I16" s="80"/>
    </row>
    <row r="17" spans="2:9" ht="15" customHeight="1">
      <c r="B17" s="76"/>
      <c r="C17" s="79"/>
      <c r="D17" s="17" t="s">
        <v>18</v>
      </c>
      <c r="E17" s="98"/>
      <c r="F17" s="45">
        <v>0.271</v>
      </c>
      <c r="G17" s="45">
        <v>0.271</v>
      </c>
      <c r="H17" s="46">
        <v>0.055</v>
      </c>
      <c r="I17" s="80"/>
    </row>
    <row r="18" spans="2:9" ht="15" customHeight="1">
      <c r="B18" s="76"/>
      <c r="C18" s="79"/>
      <c r="D18" s="31" t="s">
        <v>13</v>
      </c>
      <c r="E18" s="35"/>
      <c r="F18" s="99"/>
      <c r="G18" s="100"/>
      <c r="H18" s="100"/>
      <c r="I18" s="80"/>
    </row>
    <row r="19" spans="2:9" ht="15" customHeight="1">
      <c r="B19" s="76"/>
      <c r="C19" s="79"/>
      <c r="D19" s="10" t="s">
        <v>15</v>
      </c>
      <c r="E19" s="96" t="s">
        <v>34</v>
      </c>
      <c r="F19" s="44">
        <v>0.809</v>
      </c>
      <c r="G19" s="44">
        <v>0.809</v>
      </c>
      <c r="H19" s="39">
        <v>0.162</v>
      </c>
      <c r="I19" s="80"/>
    </row>
    <row r="20" spans="2:9" ht="15" customHeight="1">
      <c r="B20" s="76"/>
      <c r="C20" s="79"/>
      <c r="D20" s="10" t="s">
        <v>16</v>
      </c>
      <c r="E20" s="97"/>
      <c r="F20" s="40">
        <v>0.606</v>
      </c>
      <c r="G20" s="40">
        <v>0.606</v>
      </c>
      <c r="H20" s="42">
        <v>0.121</v>
      </c>
      <c r="I20" s="80"/>
    </row>
    <row r="21" spans="2:9" ht="15" customHeight="1">
      <c r="B21" s="76"/>
      <c r="C21" s="79"/>
      <c r="D21" s="10" t="s">
        <v>17</v>
      </c>
      <c r="E21" s="97"/>
      <c r="F21" s="40">
        <v>0.404</v>
      </c>
      <c r="G21" s="40">
        <v>0.404</v>
      </c>
      <c r="H21" s="42">
        <v>0.081</v>
      </c>
      <c r="I21" s="80"/>
    </row>
    <row r="22" spans="2:9" ht="15" customHeight="1">
      <c r="B22" s="76"/>
      <c r="C22" s="79"/>
      <c r="D22" s="17" t="s">
        <v>18</v>
      </c>
      <c r="E22" s="98"/>
      <c r="F22" s="45">
        <v>0.202</v>
      </c>
      <c r="G22" s="45">
        <v>0.202</v>
      </c>
      <c r="H22" s="46">
        <v>0.04</v>
      </c>
      <c r="I22" s="80"/>
    </row>
    <row r="23" spans="2:9" ht="15" customHeight="1">
      <c r="B23" s="76"/>
      <c r="C23" s="78" t="s">
        <v>19</v>
      </c>
      <c r="D23" s="31" t="s">
        <v>12</v>
      </c>
      <c r="E23" s="35"/>
      <c r="F23" s="99"/>
      <c r="G23" s="100"/>
      <c r="H23" s="100"/>
      <c r="I23" s="80"/>
    </row>
    <row r="24" spans="2:9" ht="15" customHeight="1">
      <c r="B24" s="76"/>
      <c r="C24" s="79"/>
      <c r="D24" s="10" t="s">
        <v>15</v>
      </c>
      <c r="E24" s="96" t="s">
        <v>34</v>
      </c>
      <c r="F24" s="44">
        <v>0.068</v>
      </c>
      <c r="G24" s="44">
        <v>0.068</v>
      </c>
      <c r="H24" s="39">
        <v>0.014</v>
      </c>
      <c r="I24" s="80"/>
    </row>
    <row r="25" spans="2:9" ht="15" customHeight="1">
      <c r="B25" s="76"/>
      <c r="C25" s="79"/>
      <c r="D25" s="10" t="s">
        <v>16</v>
      </c>
      <c r="E25" s="97"/>
      <c r="F25" s="40">
        <v>0.051</v>
      </c>
      <c r="G25" s="40">
        <v>0.051</v>
      </c>
      <c r="H25" s="42">
        <v>0.01</v>
      </c>
      <c r="I25" s="80"/>
    </row>
    <row r="26" spans="2:9" ht="15" customHeight="1">
      <c r="B26" s="76"/>
      <c r="C26" s="79"/>
      <c r="D26" s="10" t="s">
        <v>17</v>
      </c>
      <c r="E26" s="97"/>
      <c r="F26" s="40">
        <v>0.034</v>
      </c>
      <c r="G26" s="40">
        <v>0.034</v>
      </c>
      <c r="H26" s="42">
        <v>0.007</v>
      </c>
      <c r="I26" s="80"/>
    </row>
    <row r="27" spans="2:9" ht="15" customHeight="1">
      <c r="B27" s="76"/>
      <c r="C27" s="79"/>
      <c r="D27" s="17" t="s">
        <v>18</v>
      </c>
      <c r="E27" s="98"/>
      <c r="F27" s="45">
        <v>0.017</v>
      </c>
      <c r="G27" s="45">
        <v>0.017</v>
      </c>
      <c r="H27" s="46">
        <v>0.003</v>
      </c>
      <c r="I27" s="80"/>
    </row>
    <row r="28" spans="2:9" ht="15" customHeight="1">
      <c r="B28" s="76"/>
      <c r="C28" s="79"/>
      <c r="D28" s="31" t="s">
        <v>13</v>
      </c>
      <c r="E28" s="35"/>
      <c r="F28" s="99"/>
      <c r="G28" s="100"/>
      <c r="H28" s="100"/>
      <c r="I28" s="80"/>
    </row>
    <row r="29" spans="2:9" ht="15" customHeight="1">
      <c r="B29" s="76"/>
      <c r="C29" s="79"/>
      <c r="D29" s="10" t="s">
        <v>15</v>
      </c>
      <c r="E29" s="96" t="s">
        <v>34</v>
      </c>
      <c r="F29" s="44">
        <v>0.051</v>
      </c>
      <c r="G29" s="44">
        <v>0.051</v>
      </c>
      <c r="H29" s="39">
        <v>0.01</v>
      </c>
      <c r="I29" s="80"/>
    </row>
    <row r="30" spans="2:9" ht="15" customHeight="1">
      <c r="B30" s="76"/>
      <c r="C30" s="79"/>
      <c r="D30" s="10" t="s">
        <v>16</v>
      </c>
      <c r="E30" s="97"/>
      <c r="F30" s="40">
        <v>0.038</v>
      </c>
      <c r="G30" s="40">
        <v>0.038</v>
      </c>
      <c r="H30" s="42">
        <v>0.008</v>
      </c>
      <c r="I30" s="80"/>
    </row>
    <row r="31" spans="2:9" ht="15" customHeight="1">
      <c r="B31" s="76"/>
      <c r="C31" s="79"/>
      <c r="D31" s="10" t="s">
        <v>17</v>
      </c>
      <c r="E31" s="97"/>
      <c r="F31" s="40">
        <v>0.025</v>
      </c>
      <c r="G31" s="40">
        <v>0.025</v>
      </c>
      <c r="H31" s="42">
        <v>0.005</v>
      </c>
      <c r="I31" s="80"/>
    </row>
    <row r="32" spans="2:9" ht="15" customHeight="1">
      <c r="B32" s="76"/>
      <c r="C32" s="79"/>
      <c r="D32" s="17" t="s">
        <v>18</v>
      </c>
      <c r="E32" s="98"/>
      <c r="F32" s="45">
        <v>0.013</v>
      </c>
      <c r="G32" s="45">
        <v>0.013</v>
      </c>
      <c r="H32" s="46">
        <v>0.003</v>
      </c>
      <c r="I32" s="80"/>
    </row>
    <row r="33" spans="2:9" ht="15" customHeight="1">
      <c r="B33" s="76"/>
      <c r="C33" s="71" t="s">
        <v>23</v>
      </c>
      <c r="D33" s="72"/>
      <c r="E33" s="33"/>
      <c r="F33" s="47"/>
      <c r="G33" s="48"/>
      <c r="H33" s="49"/>
      <c r="I33" s="80"/>
    </row>
    <row r="34" spans="2:9" ht="15" customHeight="1" thickBot="1">
      <c r="B34" s="77"/>
      <c r="C34" s="73" t="s">
        <v>24</v>
      </c>
      <c r="D34" s="74"/>
      <c r="E34" s="36" t="s">
        <v>36</v>
      </c>
      <c r="F34" s="50">
        <v>0.022</v>
      </c>
      <c r="G34" s="51"/>
      <c r="H34" s="52"/>
      <c r="I34" s="81"/>
    </row>
    <row r="35" spans="2:9" ht="15" customHeight="1" thickTop="1">
      <c r="B35" s="75" t="s">
        <v>26</v>
      </c>
      <c r="C35" s="78" t="s">
        <v>11</v>
      </c>
      <c r="D35" s="29" t="s">
        <v>12</v>
      </c>
      <c r="E35" s="96" t="s">
        <v>28</v>
      </c>
      <c r="F35" s="11">
        <v>34.79763370246482</v>
      </c>
      <c r="G35" s="12">
        <f>+F35</f>
        <v>34.79763370246482</v>
      </c>
      <c r="H35" s="13">
        <f>+F35*0.2</f>
        <v>6.959526740492965</v>
      </c>
      <c r="I35" s="80" t="s">
        <v>22</v>
      </c>
    </row>
    <row r="36" spans="2:9" ht="15" customHeight="1">
      <c r="B36" s="76"/>
      <c r="C36" s="79"/>
      <c r="D36" s="10" t="s">
        <v>13</v>
      </c>
      <c r="E36" s="98"/>
      <c r="F36" s="14">
        <v>25.923565092122224</v>
      </c>
      <c r="G36" s="15">
        <f>+F36</f>
        <v>25.923565092122224</v>
      </c>
      <c r="H36" s="16">
        <f>+F36*0.2</f>
        <v>5.184713018424445</v>
      </c>
      <c r="I36" s="80"/>
    </row>
    <row r="37" spans="2:9" ht="15" customHeight="1">
      <c r="B37" s="76"/>
      <c r="C37" s="78" t="s">
        <v>14</v>
      </c>
      <c r="D37" s="31" t="s">
        <v>12</v>
      </c>
      <c r="E37" s="34"/>
      <c r="F37" s="19"/>
      <c r="G37" s="19"/>
      <c r="H37" s="19"/>
      <c r="I37" s="80"/>
    </row>
    <row r="38" spans="2:9" ht="15" customHeight="1">
      <c r="B38" s="76"/>
      <c r="C38" s="79"/>
      <c r="D38" s="10" t="s">
        <v>15</v>
      </c>
      <c r="E38" s="96" t="s">
        <v>28</v>
      </c>
      <c r="F38" s="20">
        <f>+F35*0.32</f>
        <v>11.135242784788742</v>
      </c>
      <c r="G38" s="20">
        <f>+G35*0.32</f>
        <v>11.135242784788742</v>
      </c>
      <c r="H38" s="13">
        <f>+F38*0.2</f>
        <v>2.2270485569577487</v>
      </c>
      <c r="I38" s="80"/>
    </row>
    <row r="39" spans="2:9" ht="15" customHeight="1">
      <c r="B39" s="76"/>
      <c r="C39" s="79"/>
      <c r="D39" s="10" t="s">
        <v>16</v>
      </c>
      <c r="E39" s="97"/>
      <c r="F39" s="14">
        <f>+F35*0.24</f>
        <v>8.351432088591556</v>
      </c>
      <c r="G39" s="14">
        <f>+G35*0.24</f>
        <v>8.351432088591556</v>
      </c>
      <c r="H39" s="16">
        <f>+F39*0.2</f>
        <v>1.6702864177183114</v>
      </c>
      <c r="I39" s="80"/>
    </row>
    <row r="40" spans="2:9" ht="15" customHeight="1">
      <c r="B40" s="76"/>
      <c r="C40" s="79"/>
      <c r="D40" s="10" t="s">
        <v>17</v>
      </c>
      <c r="E40" s="97"/>
      <c r="F40" s="14">
        <f>+F35*0.16</f>
        <v>5.567621392394371</v>
      </c>
      <c r="G40" s="14">
        <f>+G35*0.16</f>
        <v>5.567621392394371</v>
      </c>
      <c r="H40" s="16">
        <f>+F40*0.2</f>
        <v>1.1135242784788744</v>
      </c>
      <c r="I40" s="80"/>
    </row>
    <row r="41" spans="2:9" ht="15" customHeight="1">
      <c r="B41" s="76"/>
      <c r="C41" s="79"/>
      <c r="D41" s="17" t="s">
        <v>18</v>
      </c>
      <c r="E41" s="98"/>
      <c r="F41" s="21">
        <f>+F35*0.08</f>
        <v>2.7838106961971856</v>
      </c>
      <c r="G41" s="21">
        <f>+G35*0.08</f>
        <v>2.7838106961971856</v>
      </c>
      <c r="H41" s="18">
        <f>+F41*0.2</f>
        <v>0.5567621392394372</v>
      </c>
      <c r="I41" s="80"/>
    </row>
    <row r="42" spans="2:9" ht="15" customHeight="1">
      <c r="B42" s="76"/>
      <c r="C42" s="79"/>
      <c r="D42" s="31" t="s">
        <v>13</v>
      </c>
      <c r="E42" s="35"/>
      <c r="F42" s="69"/>
      <c r="G42" s="70"/>
      <c r="H42" s="70"/>
      <c r="I42" s="80"/>
    </row>
    <row r="43" spans="2:9" ht="15" customHeight="1">
      <c r="B43" s="76"/>
      <c r="C43" s="79"/>
      <c r="D43" s="10" t="s">
        <v>15</v>
      </c>
      <c r="E43" s="96" t="s">
        <v>28</v>
      </c>
      <c r="F43" s="20">
        <f>+F36*0.32</f>
        <v>8.295540829479112</v>
      </c>
      <c r="G43" s="20">
        <f>+G36*0.32</f>
        <v>8.295540829479112</v>
      </c>
      <c r="H43" s="13">
        <f>+F43*0.2</f>
        <v>1.6591081658958224</v>
      </c>
      <c r="I43" s="80"/>
    </row>
    <row r="44" spans="2:9" ht="15" customHeight="1">
      <c r="B44" s="76"/>
      <c r="C44" s="79"/>
      <c r="D44" s="10" t="s">
        <v>16</v>
      </c>
      <c r="E44" s="97"/>
      <c r="F44" s="14">
        <f>+F36*0.24</f>
        <v>6.221655622109334</v>
      </c>
      <c r="G44" s="14">
        <f>+G36*0.24</f>
        <v>6.221655622109334</v>
      </c>
      <c r="H44" s="16">
        <f>+F44*0.2</f>
        <v>1.2443311244218669</v>
      </c>
      <c r="I44" s="80"/>
    </row>
    <row r="45" spans="2:9" ht="15" customHeight="1">
      <c r="B45" s="76"/>
      <c r="C45" s="79"/>
      <c r="D45" s="10" t="s">
        <v>17</v>
      </c>
      <c r="E45" s="97"/>
      <c r="F45" s="14">
        <f>+F36*0.16</f>
        <v>4.147770414739556</v>
      </c>
      <c r="G45" s="14">
        <f>+G36*0.16</f>
        <v>4.147770414739556</v>
      </c>
      <c r="H45" s="16">
        <f>+F45*0.2</f>
        <v>0.8295540829479112</v>
      </c>
      <c r="I45" s="80"/>
    </row>
    <row r="46" spans="2:9" ht="15" customHeight="1">
      <c r="B46" s="76"/>
      <c r="C46" s="79"/>
      <c r="D46" s="17" t="s">
        <v>18</v>
      </c>
      <c r="E46" s="98"/>
      <c r="F46" s="21">
        <f>+F36*0.08</f>
        <v>2.073885207369778</v>
      </c>
      <c r="G46" s="21">
        <f>+G36*0.08</f>
        <v>2.073885207369778</v>
      </c>
      <c r="H46" s="18">
        <f>+F46*0.2</f>
        <v>0.4147770414739556</v>
      </c>
      <c r="I46" s="80"/>
    </row>
    <row r="47" spans="2:9" ht="15" customHeight="1">
      <c r="B47" s="76"/>
      <c r="C47" s="78" t="s">
        <v>19</v>
      </c>
      <c r="D47" s="31" t="s">
        <v>12</v>
      </c>
      <c r="E47" s="35"/>
      <c r="F47" s="69"/>
      <c r="G47" s="70"/>
      <c r="H47" s="70"/>
      <c r="I47" s="80"/>
    </row>
    <row r="48" spans="2:9" ht="15" customHeight="1">
      <c r="B48" s="76"/>
      <c r="C48" s="79"/>
      <c r="D48" s="10" t="s">
        <v>15</v>
      </c>
      <c r="E48" s="96" t="s">
        <v>28</v>
      </c>
      <c r="F48" s="20">
        <f>+F35*0.02</f>
        <v>0.6959526740492964</v>
      </c>
      <c r="G48" s="20">
        <f>+G35*0.02</f>
        <v>0.6959526740492964</v>
      </c>
      <c r="H48" s="13">
        <f>+F48*0.2</f>
        <v>0.1391905348098593</v>
      </c>
      <c r="I48" s="80"/>
    </row>
    <row r="49" spans="2:9" ht="15" customHeight="1">
      <c r="B49" s="76"/>
      <c r="C49" s="79"/>
      <c r="D49" s="10" t="s">
        <v>16</v>
      </c>
      <c r="E49" s="97"/>
      <c r="F49" s="14">
        <f>+F35*0.015</f>
        <v>0.5219645055369723</v>
      </c>
      <c r="G49" s="14">
        <f>+G35*0.015</f>
        <v>0.5219645055369723</v>
      </c>
      <c r="H49" s="16">
        <f>+F49*0.2</f>
        <v>0.10439290110739446</v>
      </c>
      <c r="I49" s="80"/>
    </row>
    <row r="50" spans="2:9" ht="15" customHeight="1">
      <c r="B50" s="76"/>
      <c r="C50" s="79"/>
      <c r="D50" s="10" t="s">
        <v>17</v>
      </c>
      <c r="E50" s="97"/>
      <c r="F50" s="14">
        <f>+F35*0.01</f>
        <v>0.3479763370246482</v>
      </c>
      <c r="G50" s="14">
        <f>+G35*0.01</f>
        <v>0.3479763370246482</v>
      </c>
      <c r="H50" s="16">
        <f>+F50*0.2</f>
        <v>0.06959526740492965</v>
      </c>
      <c r="I50" s="80"/>
    </row>
    <row r="51" spans="2:9" ht="15" customHeight="1">
      <c r="B51" s="76"/>
      <c r="C51" s="79"/>
      <c r="D51" s="17" t="s">
        <v>18</v>
      </c>
      <c r="E51" s="98"/>
      <c r="F51" s="21">
        <f>+F35*0.005</f>
        <v>0.1739881685123241</v>
      </c>
      <c r="G51" s="21">
        <f>+G35*0.005</f>
        <v>0.1739881685123241</v>
      </c>
      <c r="H51" s="18">
        <f>+F51*0.2</f>
        <v>0.034797633702464824</v>
      </c>
      <c r="I51" s="80"/>
    </row>
    <row r="52" spans="2:9" ht="15" customHeight="1">
      <c r="B52" s="76"/>
      <c r="C52" s="79"/>
      <c r="D52" s="31" t="s">
        <v>13</v>
      </c>
      <c r="E52" s="35"/>
      <c r="F52" s="69"/>
      <c r="G52" s="70"/>
      <c r="H52" s="70"/>
      <c r="I52" s="80"/>
    </row>
    <row r="53" spans="2:9" ht="15" customHeight="1">
      <c r="B53" s="76"/>
      <c r="C53" s="79"/>
      <c r="D53" s="10" t="s">
        <v>15</v>
      </c>
      <c r="E53" s="96" t="s">
        <v>28</v>
      </c>
      <c r="F53" s="20">
        <f>+F36*0.02</f>
        <v>0.5184713018424445</v>
      </c>
      <c r="G53" s="20">
        <f>+G36*0.02</f>
        <v>0.5184713018424445</v>
      </c>
      <c r="H53" s="13">
        <f>+F53*0.2</f>
        <v>0.1036942603684889</v>
      </c>
      <c r="I53" s="80"/>
    </row>
    <row r="54" spans="2:9" ht="15" customHeight="1">
      <c r="B54" s="76"/>
      <c r="C54" s="79"/>
      <c r="D54" s="10" t="s">
        <v>16</v>
      </c>
      <c r="E54" s="97"/>
      <c r="F54" s="14">
        <f>+F36*0.015</f>
        <v>0.3888534763818334</v>
      </c>
      <c r="G54" s="14">
        <f>+G36*0.015</f>
        <v>0.3888534763818334</v>
      </c>
      <c r="H54" s="16">
        <f>+F54*0.2</f>
        <v>0.07777069527636668</v>
      </c>
      <c r="I54" s="80"/>
    </row>
    <row r="55" spans="2:9" ht="15" customHeight="1">
      <c r="B55" s="76"/>
      <c r="C55" s="79"/>
      <c r="D55" s="10" t="s">
        <v>17</v>
      </c>
      <c r="E55" s="97"/>
      <c r="F55" s="14">
        <f>+F36*0.01</f>
        <v>0.25923565092122225</v>
      </c>
      <c r="G55" s="14">
        <f>+G36*0.01</f>
        <v>0.25923565092122225</v>
      </c>
      <c r="H55" s="16">
        <f>+F55*0.2</f>
        <v>0.05184713018424445</v>
      </c>
      <c r="I55" s="80"/>
    </row>
    <row r="56" spans="2:9" ht="15" customHeight="1">
      <c r="B56" s="76"/>
      <c r="C56" s="79"/>
      <c r="D56" s="17" t="s">
        <v>18</v>
      </c>
      <c r="E56" s="98"/>
      <c r="F56" s="21">
        <f>+F36*0.005</f>
        <v>0.12961782546061112</v>
      </c>
      <c r="G56" s="21">
        <f>+G36*0.005</f>
        <v>0.12961782546061112</v>
      </c>
      <c r="H56" s="18">
        <f>+F56*0.2</f>
        <v>0.025923565092122226</v>
      </c>
      <c r="I56" s="80"/>
    </row>
    <row r="57" spans="2:9" ht="15" customHeight="1">
      <c r="B57" s="76"/>
      <c r="C57" s="71" t="s">
        <v>23</v>
      </c>
      <c r="D57" s="72"/>
      <c r="E57" s="33"/>
      <c r="F57" s="30"/>
      <c r="G57" s="22"/>
      <c r="H57" s="23"/>
      <c r="I57" s="80"/>
    </row>
    <row r="58" spans="2:9" ht="15" customHeight="1" thickBot="1">
      <c r="B58" s="77"/>
      <c r="C58" s="73" t="s">
        <v>24</v>
      </c>
      <c r="D58" s="74"/>
      <c r="E58" s="36" t="s">
        <v>32</v>
      </c>
      <c r="F58" s="28">
        <v>0.23</v>
      </c>
      <c r="G58" s="24"/>
      <c r="H58" s="25"/>
      <c r="I58" s="81"/>
    </row>
    <row r="59" ht="15" customHeight="1" thickBot="1" thickTop="1"/>
    <row r="60" spans="1:9" s="2" customFormat="1" ht="15" customHeight="1" thickTop="1">
      <c r="A60" s="57"/>
      <c r="B60" s="58" t="s">
        <v>9</v>
      </c>
      <c r="C60" s="61" t="s">
        <v>0</v>
      </c>
      <c r="D60" s="62"/>
      <c r="E60" s="62"/>
      <c r="F60" s="62"/>
      <c r="G60" s="63"/>
      <c r="H60" s="64" t="s">
        <v>21</v>
      </c>
      <c r="I60" s="65"/>
    </row>
    <row r="61" spans="1:9" s="2" customFormat="1" ht="15" customHeight="1">
      <c r="A61" s="57"/>
      <c r="B61" s="59"/>
      <c r="C61" s="26" t="s">
        <v>1</v>
      </c>
      <c r="D61" s="6" t="s">
        <v>2</v>
      </c>
      <c r="E61" s="6"/>
      <c r="F61" s="68" t="s">
        <v>3</v>
      </c>
      <c r="G61" s="66"/>
      <c r="H61" s="66"/>
      <c r="I61" s="67"/>
    </row>
    <row r="62" spans="1:9" s="2" customFormat="1" ht="15" customHeight="1">
      <c r="A62" s="57"/>
      <c r="B62" s="60"/>
      <c r="C62" s="26" t="s">
        <v>6</v>
      </c>
      <c r="D62" s="6" t="s">
        <v>7</v>
      </c>
      <c r="E62" s="6"/>
      <c r="F62" s="68" t="s">
        <v>6</v>
      </c>
      <c r="G62" s="66"/>
      <c r="H62" s="66"/>
      <c r="I62" s="67"/>
    </row>
    <row r="63" spans="2:9" ht="15" customHeight="1" thickBot="1">
      <c r="B63" s="32" t="s">
        <v>27</v>
      </c>
      <c r="C63" s="27">
        <v>1.13</v>
      </c>
      <c r="D63" s="7">
        <v>75.52</v>
      </c>
      <c r="E63" s="28"/>
      <c r="F63" s="53"/>
      <c r="G63" s="54"/>
      <c r="H63" s="55" t="s">
        <v>20</v>
      </c>
      <c r="I63" s="56"/>
    </row>
    <row r="64" spans="4:8" ht="15" customHeight="1" thickTop="1">
      <c r="D64" s="3"/>
      <c r="E64" s="3"/>
      <c r="F64" s="3"/>
      <c r="G64" s="3"/>
      <c r="H64" s="3"/>
    </row>
    <row r="65" spans="4:8" ht="15" customHeight="1">
      <c r="D65" s="3"/>
      <c r="E65" s="3"/>
      <c r="F65" s="3"/>
      <c r="G65" s="3"/>
      <c r="H65" s="3"/>
    </row>
    <row r="66" spans="4:8" ht="15" customHeight="1">
      <c r="D66" s="3"/>
      <c r="E66" s="3"/>
      <c r="F66" s="3"/>
      <c r="G66" s="3"/>
      <c r="H66" s="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45">
    <mergeCell ref="E53:E56"/>
    <mergeCell ref="B11:B34"/>
    <mergeCell ref="C11:C12"/>
    <mergeCell ref="E11:E12"/>
    <mergeCell ref="E35:E36"/>
    <mergeCell ref="I11:I34"/>
    <mergeCell ref="C13:C22"/>
    <mergeCell ref="E14:E17"/>
    <mergeCell ref="F18:H18"/>
    <mergeCell ref="E19:E22"/>
    <mergeCell ref="C23:C32"/>
    <mergeCell ref="C33:D33"/>
    <mergeCell ref="C34:D34"/>
    <mergeCell ref="E38:E41"/>
    <mergeCell ref="E43:E46"/>
    <mergeCell ref="E48:E51"/>
    <mergeCell ref="F23:H23"/>
    <mergeCell ref="E24:E27"/>
    <mergeCell ref="F28:H28"/>
    <mergeCell ref="E29:E32"/>
    <mergeCell ref="B8:B10"/>
    <mergeCell ref="C8:D10"/>
    <mergeCell ref="F8:F10"/>
    <mergeCell ref="G8:G10"/>
    <mergeCell ref="H8:H10"/>
    <mergeCell ref="I8:I10"/>
    <mergeCell ref="E8:E10"/>
    <mergeCell ref="F52:H52"/>
    <mergeCell ref="C57:D57"/>
    <mergeCell ref="C58:D58"/>
    <mergeCell ref="B35:B58"/>
    <mergeCell ref="C35:C36"/>
    <mergeCell ref="I35:I58"/>
    <mergeCell ref="C37:C46"/>
    <mergeCell ref="F42:H42"/>
    <mergeCell ref="C47:C56"/>
    <mergeCell ref="F47:H47"/>
    <mergeCell ref="F63:G63"/>
    <mergeCell ref="H63:I63"/>
    <mergeCell ref="A60:A62"/>
    <mergeCell ref="B60:B62"/>
    <mergeCell ref="C60:G60"/>
    <mergeCell ref="H60:I62"/>
    <mergeCell ref="F61:G61"/>
    <mergeCell ref="F62:G62"/>
  </mergeCells>
  <printOptions horizontalCentered="1" verticalCentered="1"/>
  <pageMargins left="0.15748031496062992" right="0.15748031496062992" top="0.22" bottom="0.31496062992125984" header="0.15748031496062992" footer="0.15748031496062992"/>
  <pageSetup horizontalDpi="600" verticalDpi="600" orientation="landscape" paperSize="9" scale="70" r:id="rId1"/>
  <headerFooter>
    <oddFooter>&amp;C&amp;"Arial Narrow,Regular"&amp;11Страна &amp;P oд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Jovanovic</dc:creator>
  <cp:keywords/>
  <dc:description/>
  <cp:lastModifiedBy>Mladen Petronijevic</cp:lastModifiedBy>
  <cp:lastPrinted>2024-02-02T11:54:55Z</cp:lastPrinted>
  <dcterms:created xsi:type="dcterms:W3CDTF">2015-01-30T11:16:47Z</dcterms:created>
  <dcterms:modified xsi:type="dcterms:W3CDTF">2024-02-02T11:55:06Z</dcterms:modified>
  <cp:category/>
  <cp:version/>
  <cp:contentType/>
  <cp:contentStatus/>
</cp:coreProperties>
</file>